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<sst xmlns="http://schemas.openxmlformats.org/spreadsheetml/2006/main" count="67" uniqueCount="65">
  <si>
    <t>Мощность</t>
  </si>
  <si>
    <t>Итого</t>
  </si>
  <si>
    <t>кВт</t>
  </si>
  <si>
    <t>МВт</t>
  </si>
  <si>
    <t>Гкал/ч</t>
  </si>
  <si>
    <t>Наименование котельной, адрес</t>
  </si>
  <si>
    <t>Офис Первомайская, 87</t>
  </si>
  <si>
    <t xml:space="preserve">Подключенная нагрузка </t>
  </si>
  <si>
    <t>№ п/п</t>
  </si>
  <si>
    <t>Адрес котельной</t>
  </si>
  <si>
    <t>с. Глафировка, ул. Кирова, 10</t>
  </si>
  <si>
    <t>с. Глафировка, ул. Калинина, 67</t>
  </si>
  <si>
    <t>ст. Новощербиновская, ул. Мира, 39</t>
  </si>
  <si>
    <t>ст. Новощербиновская, ул.Советов, 7</t>
  </si>
  <si>
    <t>п. Щербиновский, ул. Гагарина, 24</t>
  </si>
  <si>
    <t>Квартал № 68                                                                      ст. Старощербиновская</t>
  </si>
  <si>
    <t>Квартал № 86                                                                    ст. Старощербиновская</t>
  </si>
  <si>
    <t>Квартал № 87                                                                             ст. Старощербиновская</t>
  </si>
  <si>
    <t>Квартал № 89                                                                 ст. Старощербиновская</t>
  </si>
  <si>
    <t>Квартал № 92                                                                 ст. Старощербиновская</t>
  </si>
  <si>
    <t>Квартал № 98                                                                          ст. Старощербиновская</t>
  </si>
  <si>
    <t>Квартал № 99                                                                               ст. Старощербиновская</t>
  </si>
  <si>
    <t>Квартал № 109                                                                                        ст. Старощербиновская</t>
  </si>
  <si>
    <t>Квартал № 119                                                                           ст. Старощербиновская</t>
  </si>
  <si>
    <t>Квартал № 155                                                                                 ст. Старощербиновская</t>
  </si>
  <si>
    <t>МБУЗ ЦРБ                                                                               ст. Старощербиновская</t>
  </si>
  <si>
    <t>МБДОУ № 14 с. Глафировка</t>
  </si>
  <si>
    <t>МБОУ СОШ № 12                                                                             с. Глафировка</t>
  </si>
  <si>
    <t>МБОУ СОШ № 6                                                            с. Екатериновка</t>
  </si>
  <si>
    <t>МБДОУ № 4                                         с. Ейское Укрепление</t>
  </si>
  <si>
    <t>МБОУ СОШ № 7                                                                       с. Ейское Укрепление</t>
  </si>
  <si>
    <t>МБДОУ № 16                                                                   с. Николаевка</t>
  </si>
  <si>
    <t>МБОУ СОШ № 8                                                                          с. Николаевка</t>
  </si>
  <si>
    <t>МБДОУ № 11                                                             ст. Новощербиновская</t>
  </si>
  <si>
    <t>МБОУ СОШ № 9                                                                                      ст. Новощербиновская</t>
  </si>
  <si>
    <t xml:space="preserve">МБОУ СОШ № 10                                                                                             ст. Новощербиновская </t>
  </si>
  <si>
    <t>МБДОУ № 13                                                                                  с. Шабельское</t>
  </si>
  <si>
    <t>МБОУ СОШ № 11                                                                с. Шабельское</t>
  </si>
  <si>
    <t>МБДОУ № 10                                                             п. Щербиновский</t>
  </si>
  <si>
    <t xml:space="preserve">МБОУ СОШ № 13                                                             п. Щербиновский </t>
  </si>
  <si>
    <t>Квартал 87,                                                                                                ул. Первомайская, 107/1</t>
  </si>
  <si>
    <t>Квартал 92,                                                                                                          ул. Краснопартизанская, 126/2</t>
  </si>
  <si>
    <t>Квартал 89,                                                                             ул. Советов, 106/1 (МБДОУ № 8)</t>
  </si>
  <si>
    <t>Квартал 68, ул. Красина, 87/2</t>
  </si>
  <si>
    <t>Квартал 98, ул. Лермонтова, 37 (МБОУ СОШ № 1)</t>
  </si>
  <si>
    <t>Квартал 99, ул. Красная, 56/2</t>
  </si>
  <si>
    <t>Квартал 109,  ул. Красная, 63                                      (Поликлиника МБУЗ ЦРБ)</t>
  </si>
  <si>
    <t>Квартал 119, ул. Чехова, 156/2                                                                              (МБОУ СОШ № 2)</t>
  </si>
  <si>
    <t>Квартал 155, ул. Тельмана, 183/1                                                                                        (МБОУ СОШ № 5)</t>
  </si>
  <si>
    <t>Квартал МБУЗ ЦРБ,                                                                       ул. Промышленная, 1</t>
  </si>
  <si>
    <t>с. Екатериновка, ул. Калинина, 50</t>
  </si>
  <si>
    <t>с. Ейское Укрепление,                                                                                   ул. Суворова, 17</t>
  </si>
  <si>
    <t>Квартал 86, ул. Советов, 56/1                                                                                                                                    (Дом творчества)</t>
  </si>
  <si>
    <t>с. Ейское Укрепление,                                                                                                                                          ул. Суворова, 21</t>
  </si>
  <si>
    <t>с. Николаевка, ул. Горького, 61</t>
  </si>
  <si>
    <t>с. Николаевка, ул. Первомайская, 39</t>
  </si>
  <si>
    <t>ст. Новощербиновская,                                                                                                     ул. Октябрьская-ул. Димитрова, 2</t>
  </si>
  <si>
    <t>с. Шабельское, ул. Советов,13</t>
  </si>
  <si>
    <t>с. Шабельское, Советов, 11</t>
  </si>
  <si>
    <t xml:space="preserve">п. Щербиновский,                                                                                                         ул. Карла Маркса, 12 </t>
  </si>
  <si>
    <t>Блочно-модульная котельная "Энергия" ст. Старощербиновская</t>
  </si>
  <si>
    <t>ул. Шевченко, 154/1; ул. Фрунзе, 77В;</t>
  </si>
  <si>
    <t>Сведения о доступной мощности котельных муниципального унитарного предприятия "Теплоэнерго"                                                                                                                                                     муниципального образования Щербиновский район по состоянию на 19.10.2023 г.</t>
  </si>
  <si>
    <t>Мощность котельной, Гкал/ч</t>
  </si>
  <si>
    <t>Резерв мощности, Гкал/ч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</si>
</sst>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180" fontId="0" fillId="0" borderId="18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1" fontId="0" fillId="0" borderId="18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34" borderId="25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80" fontId="0" fillId="0" borderId="15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0" fontId="0" fillId="0" borderId="13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80" fontId="0" fillId="0" borderId="14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80" fontId="0" fillId="0" borderId="16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1" fillId="35" borderId="26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vertical="center" wrapText="1"/>
    </xf>
    <xf numFmtId="0" fontId="0" fillId="35" borderId="18" xfId="0" applyFill="1" applyBorder="1" applyAlignment="1">
      <alignment horizontal="center" vertical="center"/>
    </xf>
    <xf numFmtId="180" fontId="0" fillId="35" borderId="18" xfId="0" applyNumberFormat="1" applyFill="1" applyBorder="1" applyAlignment="1">
      <alignment horizontal="center" vertical="center"/>
    </xf>
    <xf numFmtId="1" fontId="0" fillId="35" borderId="18" xfId="0" applyNumberFormat="1" applyFill="1" applyBorder="1" applyAlignment="1">
      <alignment horizontal="center" vertical="center"/>
    </xf>
    <xf numFmtId="2" fontId="0" fillId="35" borderId="18" xfId="0" applyNumberForma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0" fillId="35" borderId="18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/>
    </xf>
    <xf numFmtId="0" fontId="0" fillId="35" borderId="2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180" fontId="0" fillId="35" borderId="13" xfId="0" applyNumberFormat="1" applyFill="1" applyBorder="1" applyAlignment="1">
      <alignment horizontal="center" vertical="center"/>
    </xf>
    <xf numFmtId="1" fontId="0" fillId="35" borderId="13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180" fontId="0" fillId="35" borderId="10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0" fillId="35" borderId="26" xfId="0" applyFont="1" applyFill="1" applyBorder="1" applyAlignment="1">
      <alignment vertical="center" wrapText="1"/>
    </xf>
    <xf numFmtId="0" fontId="0" fillId="35" borderId="28" xfId="0" applyFill="1" applyBorder="1" applyAlignment="1">
      <alignment horizontal="center" vertical="center"/>
    </xf>
    <xf numFmtId="0" fontId="0" fillId="35" borderId="25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 vertical="center"/>
    </xf>
    <xf numFmtId="180" fontId="0" fillId="35" borderId="11" xfId="0" applyNumberFormat="1" applyFill="1" applyBorder="1" applyAlignment="1">
      <alignment horizontal="center" vertical="center"/>
    </xf>
    <xf numFmtId="1" fontId="0" fillId="35" borderId="11" xfId="0" applyNumberFormat="1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21" xfId="0" applyFont="1" applyFill="1" applyBorder="1" applyAlignment="1">
      <alignment horizontal="left" vertical="center" wrapText="1"/>
    </xf>
    <xf numFmtId="2" fontId="0" fillId="0" borderId="2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Layout" zoomScale="90" zoomScaleNormal="60" zoomScaleSheetLayoutView="100" zoomScalePageLayoutView="90" workbookViewId="0" topLeftCell="A1">
      <selection activeCell="L8" sqref="L8"/>
    </sheetView>
  </sheetViews>
  <sheetFormatPr defaultColWidth="9.140625" defaultRowHeight="12.75"/>
  <cols>
    <col min="1" max="1" width="4.421875" style="0" customWidth="1"/>
    <col min="2" max="2" width="28.8515625" style="0" customWidth="1"/>
    <col min="3" max="3" width="34.8515625" style="0" customWidth="1"/>
    <col min="4" max="4" width="9.00390625" style="0" customWidth="1"/>
    <col min="5" max="5" width="8.140625" style="0" customWidth="1"/>
    <col min="6" max="6" width="9.140625" style="0" customWidth="1"/>
    <col min="7" max="7" width="10.7109375" style="0" customWidth="1"/>
    <col min="8" max="8" width="7.28125" style="0" customWidth="1"/>
    <col min="9" max="9" width="9.8515625" style="0" customWidth="1"/>
    <col min="10" max="10" width="11.7109375" style="0" customWidth="1"/>
  </cols>
  <sheetData>
    <row r="1" spans="2:10" ht="45.75" customHeight="1">
      <c r="B1" s="112" t="s">
        <v>62</v>
      </c>
      <c r="C1" s="113"/>
      <c r="D1" s="113"/>
      <c r="E1" s="113"/>
      <c r="F1" s="113"/>
      <c r="G1" s="113"/>
      <c r="H1" s="113"/>
      <c r="I1" s="113"/>
      <c r="J1" s="113"/>
    </row>
    <row r="2" spans="2:10" ht="9" customHeight="1" thickBot="1">
      <c r="B2" s="2"/>
      <c r="C2" s="2"/>
      <c r="D2" s="1"/>
      <c r="E2" s="1"/>
      <c r="F2" s="1"/>
      <c r="G2" s="1"/>
      <c r="H2" s="1"/>
      <c r="I2" s="1"/>
      <c r="J2" s="1"/>
    </row>
    <row r="3" spans="1:10" ht="38.25" customHeight="1">
      <c r="A3" s="167" t="s">
        <v>8</v>
      </c>
      <c r="B3" s="153" t="s">
        <v>5</v>
      </c>
      <c r="C3" s="46" t="s">
        <v>9</v>
      </c>
      <c r="D3" s="122" t="s">
        <v>0</v>
      </c>
      <c r="E3" s="123"/>
      <c r="F3" s="124"/>
      <c r="G3" s="118" t="s">
        <v>63</v>
      </c>
      <c r="H3" s="116" t="s">
        <v>7</v>
      </c>
      <c r="I3" s="117"/>
      <c r="J3" s="114" t="s">
        <v>64</v>
      </c>
    </row>
    <row r="4" spans="1:10" ht="56.25" customHeight="1" thickBot="1">
      <c r="A4" s="168"/>
      <c r="B4" s="154"/>
      <c r="C4" s="47"/>
      <c r="D4" s="34" t="s">
        <v>4</v>
      </c>
      <c r="E4" s="34" t="s">
        <v>3</v>
      </c>
      <c r="F4" s="34" t="s">
        <v>2</v>
      </c>
      <c r="G4" s="119"/>
      <c r="H4" s="35" t="s">
        <v>4</v>
      </c>
      <c r="I4" s="35" t="s">
        <v>2</v>
      </c>
      <c r="J4" s="115"/>
    </row>
    <row r="5" spans="1:10" ht="12.75" customHeight="1">
      <c r="A5" s="169">
        <v>1</v>
      </c>
      <c r="B5" s="139" t="s">
        <v>15</v>
      </c>
      <c r="C5" s="133" t="s">
        <v>43</v>
      </c>
      <c r="D5" s="9">
        <v>0.52</v>
      </c>
      <c r="E5" s="44">
        <f>D5*1.163</f>
        <v>0.6047600000000001</v>
      </c>
      <c r="F5" s="7">
        <f>E5*1000</f>
        <v>604.7600000000001</v>
      </c>
      <c r="G5" s="121">
        <v>1.04</v>
      </c>
      <c r="H5" s="146">
        <v>0.47</v>
      </c>
      <c r="I5" s="151">
        <f>H5*1163</f>
        <v>546.61</v>
      </c>
      <c r="J5" s="142">
        <f>G5-H5</f>
        <v>0.5700000000000001</v>
      </c>
    </row>
    <row r="6" spans="1:10" ht="30" customHeight="1" thickBot="1">
      <c r="A6" s="169"/>
      <c r="B6" s="139"/>
      <c r="C6" s="135"/>
      <c r="D6" s="20">
        <v>0.52</v>
      </c>
      <c r="E6" s="26">
        <f>D6*1.163</f>
        <v>0.6047600000000001</v>
      </c>
      <c r="F6" s="17">
        <f>E6*1000</f>
        <v>604.7600000000001</v>
      </c>
      <c r="G6" s="121"/>
      <c r="H6" s="146"/>
      <c r="I6" s="151"/>
      <c r="J6" s="111"/>
    </row>
    <row r="7" spans="1:10" ht="14.25" customHeight="1">
      <c r="A7" s="170">
        <v>2</v>
      </c>
      <c r="B7" s="127" t="s">
        <v>16</v>
      </c>
      <c r="C7" s="133" t="s">
        <v>52</v>
      </c>
      <c r="D7" s="3">
        <v>0.65</v>
      </c>
      <c r="E7" s="10">
        <f>D7*1.163</f>
        <v>0.75595</v>
      </c>
      <c r="F7" s="6">
        <f aca="true" t="shared" si="0" ref="F7:F24">E7*1000</f>
        <v>755.95</v>
      </c>
      <c r="G7" s="120">
        <v>2.6</v>
      </c>
      <c r="H7" s="145">
        <v>0.93</v>
      </c>
      <c r="I7" s="147">
        <f>H7*1163</f>
        <v>1081.5900000000001</v>
      </c>
      <c r="J7" s="142">
        <f>G7-H7</f>
        <v>1.67</v>
      </c>
    </row>
    <row r="8" spans="1:10" ht="12.75">
      <c r="A8" s="169"/>
      <c r="B8" s="139"/>
      <c r="C8" s="134"/>
      <c r="D8" s="20">
        <v>0.65</v>
      </c>
      <c r="E8" s="11">
        <f aca="true" t="shared" si="1" ref="E8:E22">D8*1.163</f>
        <v>0.75595</v>
      </c>
      <c r="F8" s="12">
        <f t="shared" si="0"/>
        <v>755.95</v>
      </c>
      <c r="G8" s="121"/>
      <c r="H8" s="146"/>
      <c r="I8" s="151"/>
      <c r="J8" s="110"/>
    </row>
    <row r="9" spans="1:10" ht="12.75">
      <c r="A9" s="169"/>
      <c r="B9" s="139"/>
      <c r="C9" s="134"/>
      <c r="D9" s="20">
        <v>0.65</v>
      </c>
      <c r="E9" s="11">
        <f t="shared" si="1"/>
        <v>0.75595</v>
      </c>
      <c r="F9" s="12">
        <f t="shared" si="0"/>
        <v>755.95</v>
      </c>
      <c r="G9" s="121"/>
      <c r="H9" s="146"/>
      <c r="I9" s="151"/>
      <c r="J9" s="110"/>
    </row>
    <row r="10" spans="1:10" ht="13.5" thickBot="1">
      <c r="A10" s="171"/>
      <c r="B10" s="128"/>
      <c r="C10" s="135"/>
      <c r="D10" s="4">
        <v>0.65</v>
      </c>
      <c r="E10" s="13">
        <f t="shared" si="1"/>
        <v>0.75595</v>
      </c>
      <c r="F10" s="14">
        <f t="shared" si="0"/>
        <v>755.95</v>
      </c>
      <c r="G10" s="105"/>
      <c r="H10" s="107"/>
      <c r="I10" s="109"/>
      <c r="J10" s="111"/>
    </row>
    <row r="11" spans="1:10" ht="12.75" customHeight="1">
      <c r="A11" s="169">
        <v>3</v>
      </c>
      <c r="B11" s="139" t="s">
        <v>17</v>
      </c>
      <c r="C11" s="133" t="s">
        <v>40</v>
      </c>
      <c r="D11" s="27">
        <v>0.65</v>
      </c>
      <c r="E11" s="15">
        <f t="shared" si="1"/>
        <v>0.75595</v>
      </c>
      <c r="F11" s="7">
        <f t="shared" si="0"/>
        <v>755.95</v>
      </c>
      <c r="G11" s="121">
        <v>2.6</v>
      </c>
      <c r="H11" s="158">
        <v>1.55</v>
      </c>
      <c r="I11" s="151">
        <f>H11*1163</f>
        <v>1802.65</v>
      </c>
      <c r="J11" s="142">
        <f>G11-H11</f>
        <v>1.05</v>
      </c>
    </row>
    <row r="12" spans="1:10" ht="12.75" customHeight="1">
      <c r="A12" s="169"/>
      <c r="B12" s="139"/>
      <c r="C12" s="134"/>
      <c r="D12" s="20">
        <v>0.65</v>
      </c>
      <c r="E12" s="11">
        <f t="shared" si="1"/>
        <v>0.75595</v>
      </c>
      <c r="F12" s="12">
        <f t="shared" si="0"/>
        <v>755.95</v>
      </c>
      <c r="G12" s="121"/>
      <c r="H12" s="158"/>
      <c r="I12" s="151"/>
      <c r="J12" s="110"/>
    </row>
    <row r="13" spans="1:10" ht="12.75" customHeight="1">
      <c r="A13" s="169"/>
      <c r="B13" s="139"/>
      <c r="C13" s="134"/>
      <c r="D13" s="20">
        <v>0.65</v>
      </c>
      <c r="E13" s="11">
        <f t="shared" si="1"/>
        <v>0.75595</v>
      </c>
      <c r="F13" s="12">
        <f t="shared" si="0"/>
        <v>755.95</v>
      </c>
      <c r="G13" s="121"/>
      <c r="H13" s="158"/>
      <c r="I13" s="151"/>
      <c r="J13" s="110"/>
    </row>
    <row r="14" spans="1:10" ht="13.5" customHeight="1" thickBot="1">
      <c r="A14" s="169"/>
      <c r="B14" s="139"/>
      <c r="C14" s="135"/>
      <c r="D14" s="27">
        <v>0.65</v>
      </c>
      <c r="E14" s="11">
        <f t="shared" si="1"/>
        <v>0.75595</v>
      </c>
      <c r="F14" s="12">
        <f t="shared" si="0"/>
        <v>755.95</v>
      </c>
      <c r="G14" s="121"/>
      <c r="H14" s="158"/>
      <c r="I14" s="151"/>
      <c r="J14" s="111"/>
    </row>
    <row r="15" spans="1:10" ht="12.75" customHeight="1">
      <c r="A15" s="170">
        <v>4</v>
      </c>
      <c r="B15" s="127" t="s">
        <v>18</v>
      </c>
      <c r="C15" s="133" t="s">
        <v>42</v>
      </c>
      <c r="D15" s="3">
        <v>0.65</v>
      </c>
      <c r="E15" s="10">
        <f t="shared" si="1"/>
        <v>0.75595</v>
      </c>
      <c r="F15" s="6">
        <f t="shared" si="0"/>
        <v>755.95</v>
      </c>
      <c r="G15" s="120">
        <v>2.6</v>
      </c>
      <c r="H15" s="145">
        <v>0.47</v>
      </c>
      <c r="I15" s="147">
        <f>H15*1163</f>
        <v>546.61</v>
      </c>
      <c r="J15" s="142">
        <f>G15-H15</f>
        <v>2.13</v>
      </c>
    </row>
    <row r="16" spans="1:10" ht="12.75" customHeight="1">
      <c r="A16" s="169"/>
      <c r="B16" s="139"/>
      <c r="C16" s="134"/>
      <c r="D16" s="20">
        <v>0.65</v>
      </c>
      <c r="E16" s="11">
        <f t="shared" si="1"/>
        <v>0.75595</v>
      </c>
      <c r="F16" s="12">
        <f t="shared" si="0"/>
        <v>755.95</v>
      </c>
      <c r="G16" s="121"/>
      <c r="H16" s="146"/>
      <c r="I16" s="151"/>
      <c r="J16" s="110"/>
    </row>
    <row r="17" spans="1:10" ht="12.75" customHeight="1">
      <c r="A17" s="169"/>
      <c r="B17" s="139"/>
      <c r="C17" s="134"/>
      <c r="D17" s="20">
        <v>0.65</v>
      </c>
      <c r="E17" s="11">
        <f t="shared" si="1"/>
        <v>0.75595</v>
      </c>
      <c r="F17" s="12">
        <f t="shared" si="0"/>
        <v>755.95</v>
      </c>
      <c r="G17" s="121"/>
      <c r="H17" s="146"/>
      <c r="I17" s="151"/>
      <c r="J17" s="110"/>
    </row>
    <row r="18" spans="1:10" ht="13.5" customHeight="1" thickBot="1">
      <c r="A18" s="171"/>
      <c r="B18" s="128"/>
      <c r="C18" s="135"/>
      <c r="D18" s="4">
        <v>0.65</v>
      </c>
      <c r="E18" s="13">
        <f t="shared" si="1"/>
        <v>0.75595</v>
      </c>
      <c r="F18" s="14">
        <f t="shared" si="0"/>
        <v>755.95</v>
      </c>
      <c r="G18" s="105"/>
      <c r="H18" s="107"/>
      <c r="I18" s="109"/>
      <c r="J18" s="111"/>
    </row>
    <row r="19" spans="1:10" ht="12.75" customHeight="1">
      <c r="A19" s="169">
        <v>5</v>
      </c>
      <c r="B19" s="139" t="s">
        <v>19</v>
      </c>
      <c r="C19" s="133" t="s">
        <v>41</v>
      </c>
      <c r="D19" s="27">
        <v>0.6</v>
      </c>
      <c r="E19" s="15">
        <f t="shared" si="1"/>
        <v>0.6978</v>
      </c>
      <c r="F19" s="7">
        <f t="shared" si="0"/>
        <v>697.8</v>
      </c>
      <c r="G19" s="121">
        <v>2.8</v>
      </c>
      <c r="H19" s="146">
        <v>0.75</v>
      </c>
      <c r="I19" s="151">
        <f>H19*1163</f>
        <v>872.25</v>
      </c>
      <c r="J19" s="142">
        <f>G19-H19</f>
        <v>2.05</v>
      </c>
    </row>
    <row r="20" spans="1:10" ht="12.75" customHeight="1">
      <c r="A20" s="169"/>
      <c r="B20" s="139"/>
      <c r="C20" s="134"/>
      <c r="D20" s="20">
        <v>0.6</v>
      </c>
      <c r="E20" s="11">
        <f t="shared" si="1"/>
        <v>0.6978</v>
      </c>
      <c r="F20" s="12">
        <f t="shared" si="0"/>
        <v>697.8</v>
      </c>
      <c r="G20" s="121"/>
      <c r="H20" s="146"/>
      <c r="I20" s="151"/>
      <c r="J20" s="110"/>
    </row>
    <row r="21" spans="1:10" ht="12.75" customHeight="1">
      <c r="A21" s="169"/>
      <c r="B21" s="139"/>
      <c r="C21" s="134"/>
      <c r="D21" s="20">
        <v>0.8</v>
      </c>
      <c r="E21" s="11">
        <f t="shared" si="1"/>
        <v>0.9304000000000001</v>
      </c>
      <c r="F21" s="12">
        <f t="shared" si="0"/>
        <v>930.4000000000001</v>
      </c>
      <c r="G21" s="121"/>
      <c r="H21" s="146"/>
      <c r="I21" s="151"/>
      <c r="J21" s="110"/>
    </row>
    <row r="22" spans="1:10" ht="13.5" customHeight="1" thickBot="1">
      <c r="A22" s="169"/>
      <c r="B22" s="139"/>
      <c r="C22" s="135"/>
      <c r="D22" s="27">
        <v>0.8</v>
      </c>
      <c r="E22" s="11">
        <f t="shared" si="1"/>
        <v>0.9304000000000001</v>
      </c>
      <c r="F22" s="12">
        <f t="shared" si="0"/>
        <v>930.4000000000001</v>
      </c>
      <c r="G22" s="121"/>
      <c r="H22" s="146"/>
      <c r="I22" s="151"/>
      <c r="J22" s="111"/>
    </row>
    <row r="23" spans="1:10" ht="14.25" customHeight="1">
      <c r="A23" s="170">
        <v>6</v>
      </c>
      <c r="B23" s="155" t="s">
        <v>20</v>
      </c>
      <c r="C23" s="133" t="s">
        <v>44</v>
      </c>
      <c r="D23" s="41">
        <v>0.2</v>
      </c>
      <c r="E23" s="53">
        <v>0.23</v>
      </c>
      <c r="F23" s="54">
        <f t="shared" si="0"/>
        <v>230</v>
      </c>
      <c r="G23" s="165">
        <v>0.4</v>
      </c>
      <c r="H23" s="145">
        <v>0.28</v>
      </c>
      <c r="I23" s="147">
        <f>H23*1163</f>
        <v>325.64000000000004</v>
      </c>
      <c r="J23" s="142">
        <f>G23-H23</f>
        <v>0.12</v>
      </c>
    </row>
    <row r="24" spans="1:10" ht="20.25" customHeight="1" thickBot="1">
      <c r="A24" s="171"/>
      <c r="B24" s="156"/>
      <c r="C24" s="135"/>
      <c r="D24" s="50">
        <v>0.2</v>
      </c>
      <c r="E24" s="55">
        <v>0.23</v>
      </c>
      <c r="F24" s="56">
        <f t="shared" si="0"/>
        <v>230</v>
      </c>
      <c r="G24" s="166"/>
      <c r="H24" s="107"/>
      <c r="I24" s="109"/>
      <c r="J24" s="111"/>
    </row>
    <row r="25" spans="1:10" ht="12.75" customHeight="1">
      <c r="A25" s="169">
        <v>7</v>
      </c>
      <c r="B25" s="139" t="s">
        <v>21</v>
      </c>
      <c r="C25" s="133" t="s">
        <v>45</v>
      </c>
      <c r="D25" s="43">
        <v>0.64</v>
      </c>
      <c r="E25" s="15">
        <f aca="true" t="shared" si="2" ref="E25:E34">D25*1.163</f>
        <v>0.74432</v>
      </c>
      <c r="F25" s="7">
        <f aca="true" t="shared" si="3" ref="F25:F36">E25*1000</f>
        <v>744.3199999999999</v>
      </c>
      <c r="G25" s="121">
        <v>3.2</v>
      </c>
      <c r="H25" s="146">
        <v>0.55</v>
      </c>
      <c r="I25" s="151">
        <f>H25*1163</f>
        <v>639.6500000000001</v>
      </c>
      <c r="J25" s="142">
        <f>G25-H25</f>
        <v>2.6500000000000004</v>
      </c>
    </row>
    <row r="26" spans="1:10" ht="12.75" customHeight="1">
      <c r="A26" s="169"/>
      <c r="B26" s="139"/>
      <c r="C26" s="134"/>
      <c r="D26" s="36">
        <v>0.64</v>
      </c>
      <c r="E26" s="11">
        <f t="shared" si="2"/>
        <v>0.74432</v>
      </c>
      <c r="F26" s="12">
        <f t="shared" si="3"/>
        <v>744.3199999999999</v>
      </c>
      <c r="G26" s="121"/>
      <c r="H26" s="146"/>
      <c r="I26" s="151"/>
      <c r="J26" s="110"/>
    </row>
    <row r="27" spans="1:10" ht="12.75" customHeight="1">
      <c r="A27" s="169"/>
      <c r="B27" s="139"/>
      <c r="C27" s="134"/>
      <c r="D27" s="36">
        <v>0.64</v>
      </c>
      <c r="E27" s="11">
        <f t="shared" si="2"/>
        <v>0.74432</v>
      </c>
      <c r="F27" s="12">
        <f t="shared" si="3"/>
        <v>744.3199999999999</v>
      </c>
      <c r="G27" s="121"/>
      <c r="H27" s="146"/>
      <c r="I27" s="151"/>
      <c r="J27" s="110"/>
    </row>
    <row r="28" spans="1:10" ht="12.75" customHeight="1">
      <c r="A28" s="169"/>
      <c r="B28" s="139"/>
      <c r="C28" s="134"/>
      <c r="D28" s="36">
        <v>0.64</v>
      </c>
      <c r="E28" s="11">
        <f t="shared" si="2"/>
        <v>0.74432</v>
      </c>
      <c r="F28" s="12">
        <f t="shared" si="3"/>
        <v>744.3199999999999</v>
      </c>
      <c r="G28" s="121"/>
      <c r="H28" s="146"/>
      <c r="I28" s="151"/>
      <c r="J28" s="110"/>
    </row>
    <row r="29" spans="1:10" ht="13.5" customHeight="1" thickBot="1">
      <c r="A29" s="169"/>
      <c r="B29" s="139"/>
      <c r="C29" s="135"/>
      <c r="D29" s="43">
        <v>0.64</v>
      </c>
      <c r="E29" s="11">
        <f t="shared" si="2"/>
        <v>0.74432</v>
      </c>
      <c r="F29" s="12">
        <f t="shared" si="3"/>
        <v>744.3199999999999</v>
      </c>
      <c r="G29" s="121"/>
      <c r="H29" s="146"/>
      <c r="I29" s="151"/>
      <c r="J29" s="111"/>
    </row>
    <row r="30" spans="1:10" ht="12.75" customHeight="1">
      <c r="A30" s="170">
        <v>8</v>
      </c>
      <c r="B30" s="127" t="s">
        <v>22</v>
      </c>
      <c r="C30" s="133" t="s">
        <v>46</v>
      </c>
      <c r="D30" s="3">
        <v>0.4</v>
      </c>
      <c r="E30" s="10">
        <f t="shared" si="2"/>
        <v>0.46520000000000006</v>
      </c>
      <c r="F30" s="6">
        <f t="shared" si="3"/>
        <v>465.20000000000005</v>
      </c>
      <c r="G30" s="120">
        <v>2.5</v>
      </c>
      <c r="H30" s="145">
        <v>0.85</v>
      </c>
      <c r="I30" s="147">
        <f>H30*1163</f>
        <v>988.55</v>
      </c>
      <c r="J30" s="142">
        <f>G30-H30</f>
        <v>1.65</v>
      </c>
    </row>
    <row r="31" spans="1:10" ht="12.75" customHeight="1">
      <c r="A31" s="169"/>
      <c r="B31" s="139"/>
      <c r="C31" s="134"/>
      <c r="D31" s="20">
        <v>0.4</v>
      </c>
      <c r="E31" s="11">
        <f t="shared" si="2"/>
        <v>0.46520000000000006</v>
      </c>
      <c r="F31" s="12">
        <f t="shared" si="3"/>
        <v>465.20000000000005</v>
      </c>
      <c r="G31" s="121"/>
      <c r="H31" s="146"/>
      <c r="I31" s="151"/>
      <c r="J31" s="110"/>
    </row>
    <row r="32" spans="1:10" ht="12.75" customHeight="1">
      <c r="A32" s="169"/>
      <c r="B32" s="139"/>
      <c r="C32" s="134"/>
      <c r="D32" s="20">
        <v>0.4</v>
      </c>
      <c r="E32" s="11">
        <f t="shared" si="2"/>
        <v>0.46520000000000006</v>
      </c>
      <c r="F32" s="12">
        <f t="shared" si="3"/>
        <v>465.20000000000005</v>
      </c>
      <c r="G32" s="121"/>
      <c r="H32" s="146"/>
      <c r="I32" s="151"/>
      <c r="J32" s="110"/>
    </row>
    <row r="33" spans="1:10" ht="12.75" customHeight="1">
      <c r="A33" s="169"/>
      <c r="B33" s="139"/>
      <c r="C33" s="134"/>
      <c r="D33" s="20">
        <v>0.65</v>
      </c>
      <c r="E33" s="11">
        <f t="shared" si="2"/>
        <v>0.75595</v>
      </c>
      <c r="F33" s="12">
        <f t="shared" si="3"/>
        <v>755.95</v>
      </c>
      <c r="G33" s="121"/>
      <c r="H33" s="146"/>
      <c r="I33" s="151"/>
      <c r="J33" s="110"/>
    </row>
    <row r="34" spans="1:10" ht="13.5" customHeight="1" thickBot="1">
      <c r="A34" s="171"/>
      <c r="B34" s="128"/>
      <c r="C34" s="135"/>
      <c r="D34" s="4">
        <v>0.65</v>
      </c>
      <c r="E34" s="13">
        <f t="shared" si="2"/>
        <v>0.75595</v>
      </c>
      <c r="F34" s="14">
        <f t="shared" si="3"/>
        <v>755.95</v>
      </c>
      <c r="G34" s="105"/>
      <c r="H34" s="107"/>
      <c r="I34" s="109"/>
      <c r="J34" s="111"/>
    </row>
    <row r="35" spans="1:10" ht="25.5" customHeight="1">
      <c r="A35" s="169">
        <v>9</v>
      </c>
      <c r="B35" s="157" t="s">
        <v>23</v>
      </c>
      <c r="C35" s="133" t="s">
        <v>47</v>
      </c>
      <c r="D35" s="33">
        <v>0.12</v>
      </c>
      <c r="E35" s="57">
        <v>0.17</v>
      </c>
      <c r="F35" s="58">
        <f t="shared" si="3"/>
        <v>170</v>
      </c>
      <c r="G35" s="152">
        <v>0.24</v>
      </c>
      <c r="H35" s="146">
        <v>0.2</v>
      </c>
      <c r="I35" s="151">
        <f>H35*1163</f>
        <v>232.60000000000002</v>
      </c>
      <c r="J35" s="142">
        <f>G35-H35</f>
        <v>0.03999999999999998</v>
      </c>
    </row>
    <row r="36" spans="1:10" ht="13.5" thickBot="1">
      <c r="A36" s="169"/>
      <c r="B36" s="157"/>
      <c r="C36" s="135"/>
      <c r="D36" s="51">
        <v>0.12</v>
      </c>
      <c r="E36" s="61">
        <v>0.17</v>
      </c>
      <c r="F36" s="62">
        <f t="shared" si="3"/>
        <v>170</v>
      </c>
      <c r="G36" s="152"/>
      <c r="H36" s="146"/>
      <c r="I36" s="151"/>
      <c r="J36" s="111"/>
    </row>
    <row r="37" spans="1:10" ht="14.25" customHeight="1">
      <c r="A37" s="170">
        <v>10</v>
      </c>
      <c r="B37" s="127" t="s">
        <v>24</v>
      </c>
      <c r="C37" s="133" t="s">
        <v>48</v>
      </c>
      <c r="D37" s="5">
        <v>0.34</v>
      </c>
      <c r="E37" s="10">
        <f aca="true" t="shared" si="4" ref="E37:E45">D37*1.163</f>
        <v>0.39542000000000005</v>
      </c>
      <c r="F37" s="6">
        <f aca="true" t="shared" si="5" ref="F37:F45">E37*1000</f>
        <v>395.4200000000001</v>
      </c>
      <c r="G37" s="120">
        <v>1.98</v>
      </c>
      <c r="H37" s="145">
        <v>0.76</v>
      </c>
      <c r="I37" s="147">
        <f>H37*1163</f>
        <v>883.88</v>
      </c>
      <c r="J37" s="142">
        <f>G37-H37</f>
        <v>1.22</v>
      </c>
    </row>
    <row r="38" spans="1:10" ht="12.75">
      <c r="A38" s="169"/>
      <c r="B38" s="139"/>
      <c r="C38" s="134"/>
      <c r="D38" s="20">
        <v>0.34</v>
      </c>
      <c r="E38" s="11">
        <f t="shared" si="4"/>
        <v>0.39542000000000005</v>
      </c>
      <c r="F38" s="12">
        <f t="shared" si="5"/>
        <v>395.4200000000001</v>
      </c>
      <c r="G38" s="121"/>
      <c r="H38" s="146"/>
      <c r="I38" s="151"/>
      <c r="J38" s="110"/>
    </row>
    <row r="39" spans="1:10" ht="12.75">
      <c r="A39" s="169"/>
      <c r="B39" s="139"/>
      <c r="C39" s="134"/>
      <c r="D39" s="20">
        <v>0.65</v>
      </c>
      <c r="E39" s="11">
        <f t="shared" si="4"/>
        <v>0.75595</v>
      </c>
      <c r="F39" s="12">
        <f t="shared" si="5"/>
        <v>755.95</v>
      </c>
      <c r="G39" s="121"/>
      <c r="H39" s="146"/>
      <c r="I39" s="151"/>
      <c r="J39" s="110"/>
    </row>
    <row r="40" spans="1:10" ht="13.5" thickBot="1">
      <c r="A40" s="171"/>
      <c r="B40" s="128"/>
      <c r="C40" s="135"/>
      <c r="D40" s="22">
        <v>0.65</v>
      </c>
      <c r="E40" s="13">
        <f t="shared" si="4"/>
        <v>0.75595</v>
      </c>
      <c r="F40" s="14">
        <f t="shared" si="5"/>
        <v>755.95</v>
      </c>
      <c r="G40" s="105"/>
      <c r="H40" s="107"/>
      <c r="I40" s="109"/>
      <c r="J40" s="111"/>
    </row>
    <row r="41" spans="1:10" ht="12.75" customHeight="1">
      <c r="A41" s="169">
        <v>11</v>
      </c>
      <c r="B41" s="129" t="s">
        <v>25</v>
      </c>
      <c r="C41" s="133" t="s">
        <v>49</v>
      </c>
      <c r="D41" s="19">
        <v>0.43</v>
      </c>
      <c r="E41" s="15">
        <f t="shared" si="4"/>
        <v>0.50009</v>
      </c>
      <c r="F41" s="7">
        <f t="shared" si="5"/>
        <v>500.09000000000003</v>
      </c>
      <c r="G41" s="121">
        <v>1.78</v>
      </c>
      <c r="H41" s="146">
        <v>0.9</v>
      </c>
      <c r="I41" s="151">
        <f>H41*1163</f>
        <v>1046.7</v>
      </c>
      <c r="J41" s="142">
        <f>G41-H41</f>
        <v>0.88</v>
      </c>
    </row>
    <row r="42" spans="1:10" ht="12.75" customHeight="1">
      <c r="A42" s="169"/>
      <c r="B42" s="103"/>
      <c r="C42" s="134"/>
      <c r="D42" s="20">
        <v>0.43</v>
      </c>
      <c r="E42" s="11">
        <f t="shared" si="4"/>
        <v>0.50009</v>
      </c>
      <c r="F42" s="12">
        <f t="shared" si="5"/>
        <v>500.09000000000003</v>
      </c>
      <c r="G42" s="121"/>
      <c r="H42" s="146"/>
      <c r="I42" s="151"/>
      <c r="J42" s="110"/>
    </row>
    <row r="43" spans="1:10" ht="12.75" customHeight="1">
      <c r="A43" s="169"/>
      <c r="B43" s="103"/>
      <c r="C43" s="134"/>
      <c r="D43" s="20">
        <v>0.46</v>
      </c>
      <c r="E43" s="11">
        <f t="shared" si="4"/>
        <v>0.53498</v>
      </c>
      <c r="F43" s="12">
        <f t="shared" si="5"/>
        <v>534.98</v>
      </c>
      <c r="G43" s="121"/>
      <c r="H43" s="146"/>
      <c r="I43" s="151"/>
      <c r="J43" s="110"/>
    </row>
    <row r="44" spans="1:10" ht="13.5" customHeight="1">
      <c r="A44" s="169"/>
      <c r="B44" s="159"/>
      <c r="C44" s="136"/>
      <c r="D44" s="21">
        <v>0.46</v>
      </c>
      <c r="E44" s="11">
        <f t="shared" si="4"/>
        <v>0.53498</v>
      </c>
      <c r="F44" s="12">
        <f t="shared" si="5"/>
        <v>534.98</v>
      </c>
      <c r="G44" s="121"/>
      <c r="H44" s="146"/>
      <c r="I44" s="151"/>
      <c r="J44" s="148"/>
    </row>
    <row r="45" spans="1:10" ht="18" customHeight="1">
      <c r="A45" s="45"/>
      <c r="B45" s="103" t="s">
        <v>60</v>
      </c>
      <c r="C45" s="103" t="s">
        <v>61</v>
      </c>
      <c r="D45" s="20">
        <v>0.77</v>
      </c>
      <c r="E45" s="16">
        <f t="shared" si="4"/>
        <v>0.89551</v>
      </c>
      <c r="F45" s="17">
        <f t="shared" si="5"/>
        <v>895.51</v>
      </c>
      <c r="G45" s="104">
        <v>1.54</v>
      </c>
      <c r="H45" s="106">
        <v>0.62</v>
      </c>
      <c r="I45" s="108">
        <f>H45*1163</f>
        <v>721.06</v>
      </c>
      <c r="J45" s="110">
        <f>G45-H45</f>
        <v>0.92</v>
      </c>
    </row>
    <row r="46" spans="1:10" ht="19.5" customHeight="1" thickBot="1">
      <c r="A46" s="45"/>
      <c r="B46" s="103"/>
      <c r="C46" s="103"/>
      <c r="D46" s="20">
        <v>0.77</v>
      </c>
      <c r="E46" s="16">
        <f>D46*1.163</f>
        <v>0.89551</v>
      </c>
      <c r="F46" s="17">
        <f>E46*1000</f>
        <v>895.51</v>
      </c>
      <c r="G46" s="105"/>
      <c r="H46" s="107"/>
      <c r="I46" s="109"/>
      <c r="J46" s="111"/>
    </row>
    <row r="47" spans="1:10" ht="13.5" thickBot="1">
      <c r="A47" s="100"/>
      <c r="B47" s="101"/>
      <c r="C47" s="65"/>
      <c r="D47" s="66"/>
      <c r="E47" s="67"/>
      <c r="F47" s="68"/>
      <c r="G47" s="73">
        <f>SUM(G5:G45)</f>
        <v>23.28</v>
      </c>
      <c r="H47" s="73">
        <f>SUM(H5:H45)</f>
        <v>8.33</v>
      </c>
      <c r="I47" s="73">
        <f>SUM(I5:I45)</f>
        <v>9687.790000000003</v>
      </c>
      <c r="J47" s="73">
        <f>SUM(J5:J45)</f>
        <v>14.950000000000001</v>
      </c>
    </row>
    <row r="48" spans="1:10" ht="27" customHeight="1">
      <c r="A48" s="169">
        <v>12</v>
      </c>
      <c r="B48" s="139" t="s">
        <v>26</v>
      </c>
      <c r="C48" s="103" t="s">
        <v>10</v>
      </c>
      <c r="D48" s="52">
        <v>0.06</v>
      </c>
      <c r="E48" s="57">
        <v>0.07</v>
      </c>
      <c r="F48" s="58">
        <v>70</v>
      </c>
      <c r="G48" s="121">
        <v>0.12</v>
      </c>
      <c r="H48" s="146">
        <v>0.09</v>
      </c>
      <c r="I48" s="151">
        <f>H48*1163</f>
        <v>104.67</v>
      </c>
      <c r="J48" s="142">
        <f>G48-H48</f>
        <v>0.03</v>
      </c>
    </row>
    <row r="49" spans="1:10" ht="17.25" customHeight="1" thickBot="1">
      <c r="A49" s="171"/>
      <c r="B49" s="128"/>
      <c r="C49" s="130"/>
      <c r="D49" s="50">
        <v>0.06</v>
      </c>
      <c r="E49" s="55">
        <v>0.07</v>
      </c>
      <c r="F49" s="56">
        <v>70</v>
      </c>
      <c r="G49" s="105"/>
      <c r="H49" s="107"/>
      <c r="I49" s="109"/>
      <c r="J49" s="111"/>
    </row>
    <row r="50" spans="1:10" ht="33" customHeight="1">
      <c r="A50" s="169">
        <v>13</v>
      </c>
      <c r="B50" s="139" t="s">
        <v>27</v>
      </c>
      <c r="C50" s="129" t="s">
        <v>11</v>
      </c>
      <c r="D50" s="52">
        <v>0.13</v>
      </c>
      <c r="E50" s="57">
        <v>0.15</v>
      </c>
      <c r="F50" s="58">
        <v>150</v>
      </c>
      <c r="G50" s="121">
        <v>0.26</v>
      </c>
      <c r="H50" s="146">
        <v>0.16</v>
      </c>
      <c r="I50" s="151">
        <f>H50*1163</f>
        <v>186.08</v>
      </c>
      <c r="J50" s="142">
        <f>G50-H50</f>
        <v>0.1</v>
      </c>
    </row>
    <row r="51" spans="1:10" ht="19.5" customHeight="1" thickBot="1">
      <c r="A51" s="169"/>
      <c r="B51" s="139"/>
      <c r="C51" s="103"/>
      <c r="D51" s="49">
        <v>0.13</v>
      </c>
      <c r="E51" s="59">
        <v>0.15</v>
      </c>
      <c r="F51" s="60">
        <v>150</v>
      </c>
      <c r="G51" s="121"/>
      <c r="H51" s="146"/>
      <c r="I51" s="151"/>
      <c r="J51" s="111"/>
    </row>
    <row r="52" spans="1:10" ht="13.5" thickBot="1">
      <c r="A52" s="82"/>
      <c r="B52" s="89"/>
      <c r="C52" s="88"/>
      <c r="D52" s="80"/>
      <c r="E52" s="84"/>
      <c r="F52" s="85"/>
      <c r="G52" s="80">
        <f>G48+G50</f>
        <v>0.38</v>
      </c>
      <c r="H52" s="80">
        <f>H48+H50</f>
        <v>0.25</v>
      </c>
      <c r="I52" s="80">
        <f>I48+I50</f>
        <v>290.75</v>
      </c>
      <c r="J52" s="69">
        <f>G52-H52</f>
        <v>0.13</v>
      </c>
    </row>
    <row r="53" spans="1:10" ht="14.25" customHeight="1">
      <c r="A53" s="172">
        <v>14</v>
      </c>
      <c r="B53" s="140" t="s">
        <v>28</v>
      </c>
      <c r="C53" s="174" t="s">
        <v>50</v>
      </c>
      <c r="D53" s="20">
        <v>0.03</v>
      </c>
      <c r="E53" s="11">
        <v>0.036</v>
      </c>
      <c r="F53" s="12">
        <v>36</v>
      </c>
      <c r="G53" s="104">
        <v>0.22</v>
      </c>
      <c r="H53" s="162">
        <v>0.22</v>
      </c>
      <c r="I53" s="108">
        <f>H53*1163</f>
        <v>255.86</v>
      </c>
      <c r="J53" s="142">
        <f>G53-H53</f>
        <v>0</v>
      </c>
    </row>
    <row r="54" spans="1:10" ht="12.75">
      <c r="A54" s="169"/>
      <c r="B54" s="139"/>
      <c r="C54" s="103"/>
      <c r="D54" s="20">
        <v>0.03</v>
      </c>
      <c r="E54" s="11">
        <v>0.036</v>
      </c>
      <c r="F54" s="12">
        <v>36</v>
      </c>
      <c r="G54" s="121"/>
      <c r="H54" s="163"/>
      <c r="I54" s="151"/>
      <c r="J54" s="110"/>
    </row>
    <row r="55" spans="1:10" ht="12.75">
      <c r="A55" s="169"/>
      <c r="B55" s="139"/>
      <c r="C55" s="103"/>
      <c r="D55" s="20">
        <v>0.08</v>
      </c>
      <c r="E55" s="11">
        <v>0.095</v>
      </c>
      <c r="F55" s="12">
        <v>95</v>
      </c>
      <c r="G55" s="121"/>
      <c r="H55" s="163"/>
      <c r="I55" s="151"/>
      <c r="J55" s="110"/>
    </row>
    <row r="56" spans="1:10" ht="13.5" thickBot="1">
      <c r="A56" s="173"/>
      <c r="B56" s="141"/>
      <c r="C56" s="159"/>
      <c r="D56" s="20">
        <v>0.08</v>
      </c>
      <c r="E56" s="16">
        <v>0.095</v>
      </c>
      <c r="F56" s="17">
        <v>95</v>
      </c>
      <c r="G56" s="160"/>
      <c r="H56" s="164"/>
      <c r="I56" s="161"/>
      <c r="J56" s="111"/>
    </row>
    <row r="57" spans="1:10" ht="13.5" thickBot="1">
      <c r="A57" s="94"/>
      <c r="B57" s="95"/>
      <c r="C57" s="96"/>
      <c r="D57" s="97"/>
      <c r="E57" s="98"/>
      <c r="F57" s="99"/>
      <c r="G57" s="97">
        <f>G53</f>
        <v>0.22</v>
      </c>
      <c r="H57" s="97">
        <f>H53</f>
        <v>0.22</v>
      </c>
      <c r="I57" s="97">
        <f>I53</f>
        <v>255.86</v>
      </c>
      <c r="J57" s="69">
        <f>G57-H57</f>
        <v>0</v>
      </c>
    </row>
    <row r="58" spans="1:10" ht="14.25" customHeight="1">
      <c r="A58" s="169">
        <v>15</v>
      </c>
      <c r="B58" s="139" t="s">
        <v>29</v>
      </c>
      <c r="C58" s="103" t="s">
        <v>51</v>
      </c>
      <c r="D58" s="9">
        <v>0.03</v>
      </c>
      <c r="E58" s="15">
        <f>D58*1.163</f>
        <v>0.03489</v>
      </c>
      <c r="F58" s="7">
        <f>E58*1000</f>
        <v>34.89</v>
      </c>
      <c r="G58" s="121">
        <v>0.09</v>
      </c>
      <c r="H58" s="146">
        <v>0.09</v>
      </c>
      <c r="I58" s="151">
        <f>H58*1163</f>
        <v>104.67</v>
      </c>
      <c r="J58" s="142">
        <f>G58-H58</f>
        <v>0</v>
      </c>
    </row>
    <row r="59" spans="1:10" ht="12.75">
      <c r="A59" s="169"/>
      <c r="B59" s="139"/>
      <c r="C59" s="103"/>
      <c r="D59" s="20">
        <v>0.03</v>
      </c>
      <c r="E59" s="16">
        <f>D59*1.163</f>
        <v>0.03489</v>
      </c>
      <c r="F59" s="12">
        <f>E59*1000</f>
        <v>34.89</v>
      </c>
      <c r="G59" s="121"/>
      <c r="H59" s="146"/>
      <c r="I59" s="151"/>
      <c r="J59" s="110"/>
    </row>
    <row r="60" spans="1:10" ht="13.5" thickBot="1">
      <c r="A60" s="169"/>
      <c r="B60" s="139"/>
      <c r="C60" s="130"/>
      <c r="D60" s="9">
        <v>0.03</v>
      </c>
      <c r="E60" s="15">
        <f>D60*1.163</f>
        <v>0.03489</v>
      </c>
      <c r="F60" s="12">
        <f>E60*1000</f>
        <v>34.89</v>
      </c>
      <c r="G60" s="121"/>
      <c r="H60" s="146"/>
      <c r="I60" s="151"/>
      <c r="J60" s="111"/>
    </row>
    <row r="61" spans="1:10" ht="25.5" customHeight="1">
      <c r="A61" s="170">
        <v>16</v>
      </c>
      <c r="B61" s="127" t="s">
        <v>30</v>
      </c>
      <c r="C61" s="129" t="s">
        <v>53</v>
      </c>
      <c r="D61" s="37">
        <v>0.086</v>
      </c>
      <c r="E61" s="24">
        <f>D61*1.163</f>
        <v>0.100018</v>
      </c>
      <c r="F61" s="6">
        <f>E61*1000</f>
        <v>100.018</v>
      </c>
      <c r="G61" s="120">
        <v>0.17</v>
      </c>
      <c r="H61" s="145">
        <v>0.17</v>
      </c>
      <c r="I61" s="147">
        <f>H61*1163</f>
        <v>197.71</v>
      </c>
      <c r="J61" s="142">
        <f>G61-H61</f>
        <v>0</v>
      </c>
    </row>
    <row r="62" spans="1:10" ht="13.5" thickBot="1">
      <c r="A62" s="171"/>
      <c r="B62" s="128"/>
      <c r="C62" s="130"/>
      <c r="D62" s="38">
        <v>0.086</v>
      </c>
      <c r="E62" s="13">
        <f>D62*1.163</f>
        <v>0.100018</v>
      </c>
      <c r="F62" s="14">
        <f>E62*1000</f>
        <v>100.018</v>
      </c>
      <c r="G62" s="105"/>
      <c r="H62" s="107"/>
      <c r="I62" s="109"/>
      <c r="J62" s="111"/>
    </row>
    <row r="63" spans="1:10" ht="12.75">
      <c r="A63" s="82"/>
      <c r="B63" s="88"/>
      <c r="C63" s="89"/>
      <c r="D63" s="83"/>
      <c r="E63" s="84"/>
      <c r="F63" s="85"/>
      <c r="G63" s="80">
        <f>G58+G61</f>
        <v>0.26</v>
      </c>
      <c r="H63" s="80">
        <f>H58+H61</f>
        <v>0.26</v>
      </c>
      <c r="I63" s="80">
        <f>I58+I61</f>
        <v>302.38</v>
      </c>
      <c r="J63" s="79">
        <f>G63-H63</f>
        <v>0</v>
      </c>
    </row>
    <row r="64" spans="1:10" ht="14.25" customHeight="1">
      <c r="A64" s="149">
        <v>17</v>
      </c>
      <c r="B64" s="131" t="s">
        <v>31</v>
      </c>
      <c r="C64" s="131" t="s">
        <v>54</v>
      </c>
      <c r="D64" s="51">
        <v>0.04</v>
      </c>
      <c r="E64" s="61">
        <v>0.05</v>
      </c>
      <c r="F64" s="62">
        <v>50</v>
      </c>
      <c r="G64" s="149">
        <v>0.07</v>
      </c>
      <c r="H64" s="149">
        <v>0.04</v>
      </c>
      <c r="I64" s="149">
        <v>46</v>
      </c>
      <c r="J64" s="125">
        <f>G64-H64</f>
        <v>0.030000000000000006</v>
      </c>
    </row>
    <row r="65" spans="1:10" ht="27" customHeight="1" thickBot="1">
      <c r="A65" s="150"/>
      <c r="B65" s="132"/>
      <c r="C65" s="132"/>
      <c r="D65" s="50">
        <v>0.03</v>
      </c>
      <c r="E65" s="55">
        <v>0.035</v>
      </c>
      <c r="F65" s="56">
        <v>35</v>
      </c>
      <c r="G65" s="150"/>
      <c r="H65" s="150"/>
      <c r="I65" s="150"/>
      <c r="J65" s="126"/>
    </row>
    <row r="66" spans="1:10" ht="14.25" customHeight="1">
      <c r="A66" s="169">
        <v>18</v>
      </c>
      <c r="B66" s="139" t="s">
        <v>32</v>
      </c>
      <c r="C66" s="103" t="s">
        <v>55</v>
      </c>
      <c r="D66" s="9">
        <v>0.027</v>
      </c>
      <c r="E66" s="15">
        <v>0.0315</v>
      </c>
      <c r="F66" s="7">
        <v>31.5</v>
      </c>
      <c r="G66" s="121">
        <v>0.11</v>
      </c>
      <c r="H66" s="146">
        <v>0.11</v>
      </c>
      <c r="I66" s="151">
        <f>H66*1163</f>
        <v>127.93</v>
      </c>
      <c r="J66" s="110">
        <f>G66-H66</f>
        <v>0</v>
      </c>
    </row>
    <row r="67" spans="1:10" ht="12.75">
      <c r="A67" s="169"/>
      <c r="B67" s="139"/>
      <c r="C67" s="103"/>
      <c r="D67" s="20">
        <v>0.027</v>
      </c>
      <c r="E67" s="16">
        <v>0.0315</v>
      </c>
      <c r="F67" s="17">
        <v>31.5</v>
      </c>
      <c r="G67" s="121"/>
      <c r="H67" s="146"/>
      <c r="I67" s="151"/>
      <c r="J67" s="110"/>
    </row>
    <row r="68" spans="1:10" ht="12.75">
      <c r="A68" s="169"/>
      <c r="B68" s="139"/>
      <c r="C68" s="103"/>
      <c r="D68" s="20">
        <v>0.027</v>
      </c>
      <c r="E68" s="16">
        <v>0.0315</v>
      </c>
      <c r="F68" s="17">
        <v>31.5</v>
      </c>
      <c r="G68" s="121"/>
      <c r="H68" s="146"/>
      <c r="I68" s="151"/>
      <c r="J68" s="110"/>
    </row>
    <row r="69" spans="1:10" ht="13.5" thickBot="1">
      <c r="A69" s="171"/>
      <c r="B69" s="128"/>
      <c r="C69" s="130"/>
      <c r="D69" s="22">
        <v>0.027</v>
      </c>
      <c r="E69" s="13">
        <v>0.0315</v>
      </c>
      <c r="F69" s="14">
        <v>31.5</v>
      </c>
      <c r="G69" s="105"/>
      <c r="H69" s="107"/>
      <c r="I69" s="109"/>
      <c r="J69" s="111"/>
    </row>
    <row r="70" spans="1:10" ht="13.5" thickBot="1">
      <c r="A70" s="63"/>
      <c r="B70" s="86"/>
      <c r="C70" s="87"/>
      <c r="D70" s="66"/>
      <c r="E70" s="67"/>
      <c r="F70" s="68"/>
      <c r="G70" s="66">
        <f>G66+G64</f>
        <v>0.18</v>
      </c>
      <c r="H70" s="66">
        <f>H66+H64</f>
        <v>0.15</v>
      </c>
      <c r="I70" s="68">
        <f>I66+I64</f>
        <v>173.93</v>
      </c>
      <c r="J70" s="73">
        <f>J66+J64</f>
        <v>0.030000000000000006</v>
      </c>
    </row>
    <row r="71" spans="1:10" ht="13.5" thickBot="1">
      <c r="A71" s="75"/>
      <c r="B71" s="90"/>
      <c r="C71" s="91"/>
      <c r="D71" s="76"/>
      <c r="E71" s="77"/>
      <c r="F71" s="78"/>
      <c r="G71" s="76"/>
      <c r="H71" s="80"/>
      <c r="I71" s="80"/>
      <c r="J71" s="79"/>
    </row>
    <row r="72" spans="1:10" ht="24" customHeight="1">
      <c r="A72" s="170">
        <v>19</v>
      </c>
      <c r="B72" s="127" t="s">
        <v>33</v>
      </c>
      <c r="C72" s="129" t="s">
        <v>56</v>
      </c>
      <c r="D72" s="5">
        <v>0.08</v>
      </c>
      <c r="E72" s="24">
        <v>0.09</v>
      </c>
      <c r="F72" s="25">
        <v>90</v>
      </c>
      <c r="G72" s="120">
        <v>0.16</v>
      </c>
      <c r="H72" s="145">
        <v>0.1</v>
      </c>
      <c r="I72" s="147">
        <f>H72*1163</f>
        <v>116.30000000000001</v>
      </c>
      <c r="J72" s="142">
        <f>G72-H72</f>
        <v>0.06</v>
      </c>
    </row>
    <row r="73" spans="1:10" ht="19.5" customHeight="1" thickBot="1">
      <c r="A73" s="171"/>
      <c r="B73" s="128"/>
      <c r="C73" s="130"/>
      <c r="D73" s="4">
        <v>0.08</v>
      </c>
      <c r="E73" s="18">
        <v>0.09</v>
      </c>
      <c r="F73" s="8">
        <v>90</v>
      </c>
      <c r="G73" s="105"/>
      <c r="H73" s="107"/>
      <c r="I73" s="109"/>
      <c r="J73" s="111"/>
    </row>
    <row r="74" spans="1:10" ht="24" customHeight="1">
      <c r="A74" s="169">
        <v>20</v>
      </c>
      <c r="B74" s="139" t="s">
        <v>34</v>
      </c>
      <c r="C74" s="103" t="s">
        <v>12</v>
      </c>
      <c r="D74" s="19">
        <v>0.18</v>
      </c>
      <c r="E74" s="23">
        <v>0.2049</v>
      </c>
      <c r="F74" s="32">
        <v>204.9</v>
      </c>
      <c r="G74" s="121">
        <v>0.36</v>
      </c>
      <c r="H74" s="145">
        <v>0.33</v>
      </c>
      <c r="I74" s="147">
        <f>H74*1163</f>
        <v>383.79</v>
      </c>
      <c r="J74" s="142">
        <f>G74-H74</f>
        <v>0.02999999999999997</v>
      </c>
    </row>
    <row r="75" spans="1:10" ht="30" customHeight="1" thickBot="1">
      <c r="A75" s="171"/>
      <c r="B75" s="128"/>
      <c r="C75" s="130"/>
      <c r="D75" s="22">
        <v>0.18</v>
      </c>
      <c r="E75" s="13">
        <v>0.2049</v>
      </c>
      <c r="F75" s="14">
        <v>204.9</v>
      </c>
      <c r="G75" s="105"/>
      <c r="H75" s="107"/>
      <c r="I75" s="109"/>
      <c r="J75" s="111"/>
    </row>
    <row r="76" spans="1:10" ht="15.75" customHeight="1">
      <c r="A76" s="169">
        <v>21</v>
      </c>
      <c r="B76" s="139" t="s">
        <v>35</v>
      </c>
      <c r="C76" s="129" t="s">
        <v>13</v>
      </c>
      <c r="D76" s="19">
        <v>0.12</v>
      </c>
      <c r="E76" s="23">
        <v>0.14</v>
      </c>
      <c r="F76" s="32">
        <v>140</v>
      </c>
      <c r="G76" s="121">
        <v>0.24</v>
      </c>
      <c r="H76" s="146">
        <v>0.16</v>
      </c>
      <c r="I76" s="151">
        <f>H76*1163</f>
        <v>186.08</v>
      </c>
      <c r="J76" s="143">
        <f>G76-H76</f>
        <v>0.07999999999999999</v>
      </c>
    </row>
    <row r="77" spans="1:10" ht="18.75" customHeight="1" thickBot="1">
      <c r="A77" s="169"/>
      <c r="B77" s="139"/>
      <c r="C77" s="130"/>
      <c r="D77" s="9">
        <v>0.12</v>
      </c>
      <c r="E77" s="15">
        <v>0.14</v>
      </c>
      <c r="F77" s="7">
        <v>140</v>
      </c>
      <c r="G77" s="121"/>
      <c r="H77" s="146"/>
      <c r="I77" s="151"/>
      <c r="J77" s="144"/>
    </row>
    <row r="78" spans="1:10" ht="13.5" thickBot="1">
      <c r="A78" s="63"/>
      <c r="B78" s="86"/>
      <c r="C78" s="86"/>
      <c r="D78" s="66"/>
      <c r="E78" s="67"/>
      <c r="F78" s="68"/>
      <c r="G78" s="66">
        <f>G74+G76+G72</f>
        <v>0.76</v>
      </c>
      <c r="H78" s="66">
        <f>H74+H76+H72</f>
        <v>0.59</v>
      </c>
      <c r="I78" s="66">
        <f>I74+I76+I72</f>
        <v>686.1700000000001</v>
      </c>
      <c r="J78" s="66">
        <f>J74+J76+J72</f>
        <v>0.16999999999999996</v>
      </c>
    </row>
    <row r="79" spans="1:10" ht="40.5" customHeight="1" thickBot="1">
      <c r="A79" s="45">
        <v>22</v>
      </c>
      <c r="B79" s="92" t="s">
        <v>36</v>
      </c>
      <c r="C79" s="92" t="s">
        <v>57</v>
      </c>
      <c r="D79" s="9">
        <v>0.08</v>
      </c>
      <c r="E79" s="15">
        <f>D79*1.163</f>
        <v>0.09304</v>
      </c>
      <c r="F79" s="7">
        <f>E79*1000</f>
        <v>93.03999999999999</v>
      </c>
      <c r="G79" s="9">
        <v>0.09</v>
      </c>
      <c r="H79" s="33">
        <v>0.09</v>
      </c>
      <c r="I79" s="42">
        <f>H79*1163</f>
        <v>104.67</v>
      </c>
      <c r="J79" s="102">
        <f>G79-H79</f>
        <v>0</v>
      </c>
    </row>
    <row r="80" spans="1:10" ht="15.75" customHeight="1">
      <c r="A80" s="170">
        <v>23</v>
      </c>
      <c r="B80" s="175" t="s">
        <v>37</v>
      </c>
      <c r="C80" s="133" t="s">
        <v>58</v>
      </c>
      <c r="D80" s="5">
        <v>0.13</v>
      </c>
      <c r="E80" s="10">
        <f>D80*1.163</f>
        <v>0.15119000000000002</v>
      </c>
      <c r="F80" s="6">
        <f>E80*1000</f>
        <v>151.19000000000003</v>
      </c>
      <c r="G80" s="120">
        <v>0.26</v>
      </c>
      <c r="H80" s="145">
        <v>0.26</v>
      </c>
      <c r="I80" s="147">
        <f>H80*1163</f>
        <v>302.38</v>
      </c>
      <c r="J80" s="143">
        <f>G80-H80</f>
        <v>0</v>
      </c>
    </row>
    <row r="81" spans="1:10" ht="25.5" customHeight="1" thickBot="1">
      <c r="A81" s="171"/>
      <c r="B81" s="176"/>
      <c r="C81" s="135"/>
      <c r="D81" s="22">
        <v>0.13</v>
      </c>
      <c r="E81" s="13">
        <f>D81*1.163</f>
        <v>0.15119000000000002</v>
      </c>
      <c r="F81" s="14">
        <f>E81*1000</f>
        <v>151.19000000000003</v>
      </c>
      <c r="G81" s="105"/>
      <c r="H81" s="107"/>
      <c r="I81" s="109"/>
      <c r="J81" s="144"/>
    </row>
    <row r="82" spans="1:10" ht="13.5" thickBot="1">
      <c r="A82" s="63"/>
      <c r="B82" s="93"/>
      <c r="C82" s="65"/>
      <c r="D82" s="66"/>
      <c r="E82" s="67"/>
      <c r="F82" s="68"/>
      <c r="G82" s="66">
        <f>G79+G80</f>
        <v>0.35</v>
      </c>
      <c r="H82" s="66">
        <f>H79+H80</f>
        <v>0.35</v>
      </c>
      <c r="I82" s="66">
        <f>I79+I80</f>
        <v>407.05</v>
      </c>
      <c r="J82" s="69">
        <f>G82-H82</f>
        <v>0</v>
      </c>
    </row>
    <row r="83" spans="1:10" ht="25.5" customHeight="1">
      <c r="A83" s="169">
        <v>24</v>
      </c>
      <c r="B83" s="103" t="s">
        <v>38</v>
      </c>
      <c r="C83" s="103" t="s">
        <v>14</v>
      </c>
      <c r="D83" s="19">
        <v>0.034</v>
      </c>
      <c r="E83" s="23">
        <v>0.04</v>
      </c>
      <c r="F83" s="32">
        <v>40</v>
      </c>
      <c r="G83" s="121">
        <v>0.07</v>
      </c>
      <c r="H83" s="146">
        <v>0.07</v>
      </c>
      <c r="I83" s="147">
        <f>H83*1163</f>
        <v>81.41000000000001</v>
      </c>
      <c r="J83" s="142">
        <f>G83-H83</f>
        <v>0</v>
      </c>
    </row>
    <row r="84" spans="1:10" ht="18" customHeight="1" thickBot="1">
      <c r="A84" s="171"/>
      <c r="B84" s="130"/>
      <c r="C84" s="130"/>
      <c r="D84" s="9">
        <v>0.034</v>
      </c>
      <c r="E84" s="15">
        <v>0.04</v>
      </c>
      <c r="F84" s="7">
        <v>40</v>
      </c>
      <c r="G84" s="105"/>
      <c r="H84" s="107"/>
      <c r="I84" s="109"/>
      <c r="J84" s="111"/>
    </row>
    <row r="85" spans="1:10" ht="21" customHeight="1">
      <c r="A85" s="170">
        <v>25</v>
      </c>
      <c r="B85" s="127" t="s">
        <v>39</v>
      </c>
      <c r="C85" s="129" t="s">
        <v>59</v>
      </c>
      <c r="D85" s="5">
        <v>0.09</v>
      </c>
      <c r="E85" s="24">
        <v>0.1</v>
      </c>
      <c r="F85" s="25">
        <v>100</v>
      </c>
      <c r="G85" s="120">
        <v>0.18</v>
      </c>
      <c r="H85" s="145">
        <v>0.18</v>
      </c>
      <c r="I85" s="147">
        <f>H85*1163</f>
        <v>209.34</v>
      </c>
      <c r="J85" s="142">
        <f>G85-H85</f>
        <v>0</v>
      </c>
    </row>
    <row r="86" spans="1:10" ht="21" customHeight="1" thickBot="1">
      <c r="A86" s="169"/>
      <c r="B86" s="139"/>
      <c r="C86" s="103"/>
      <c r="D86" s="9">
        <v>0.09</v>
      </c>
      <c r="E86" s="15">
        <v>0.1</v>
      </c>
      <c r="F86" s="7">
        <v>100</v>
      </c>
      <c r="G86" s="121"/>
      <c r="H86" s="146"/>
      <c r="I86" s="151"/>
      <c r="J86" s="111"/>
    </row>
    <row r="87" spans="1:10" ht="13.5" thickBot="1">
      <c r="A87" s="63"/>
      <c r="B87" s="64"/>
      <c r="C87" s="64"/>
      <c r="D87" s="66"/>
      <c r="E87" s="67"/>
      <c r="F87" s="68"/>
      <c r="G87" s="66">
        <f>G83+G85</f>
        <v>0.25</v>
      </c>
      <c r="H87" s="66">
        <f>H83+H85</f>
        <v>0.25</v>
      </c>
      <c r="I87" s="68">
        <f>I83+I85</f>
        <v>290.75</v>
      </c>
      <c r="J87" s="69">
        <f>G87-H87</f>
        <v>0</v>
      </c>
    </row>
    <row r="88" spans="1:10" ht="33" customHeight="1" thickBot="1">
      <c r="A88" s="39"/>
      <c r="B88" s="137" t="s">
        <v>6</v>
      </c>
      <c r="C88" s="138"/>
      <c r="D88" s="28"/>
      <c r="E88" s="30"/>
      <c r="F88" s="31"/>
      <c r="G88" s="28"/>
      <c r="H88" s="29"/>
      <c r="I88" s="40"/>
      <c r="J88" s="40"/>
    </row>
    <row r="89" spans="1:10" ht="15.75" thickBot="1">
      <c r="A89" s="74"/>
      <c r="B89" s="70" t="s">
        <v>1</v>
      </c>
      <c r="C89" s="48"/>
      <c r="D89" s="71">
        <f>SUM(D5:D88)</f>
        <v>25.66799999999999</v>
      </c>
      <c r="E89" s="72">
        <f>SUM(E5:E88)</f>
        <v>29.893246000000005</v>
      </c>
      <c r="F89" s="81">
        <f>SUM(F5:F88)</f>
        <v>29893.246</v>
      </c>
      <c r="G89" s="72">
        <f>G87+G82+G78+G70+G63+G57+G52+G47</f>
        <v>25.68</v>
      </c>
      <c r="H89" s="72">
        <f>H87+H82+H78+H70+H63+H57+H52+H47</f>
        <v>10.4</v>
      </c>
      <c r="I89" s="72">
        <f>I87+I82+I78+I70+I63+I57+I52+I47</f>
        <v>12094.680000000004</v>
      </c>
      <c r="J89" s="72">
        <f>J87+J82+J78+J70+J63+J57+J52+J47</f>
        <v>15.280000000000001</v>
      </c>
    </row>
    <row r="91" ht="12.75" customHeight="1"/>
  </sheetData>
  <sheetProtection/>
  <mergeCells count="182">
    <mergeCell ref="A85:A86"/>
    <mergeCell ref="B85:B86"/>
    <mergeCell ref="C85:C86"/>
    <mergeCell ref="B80:B81"/>
    <mergeCell ref="A83:A84"/>
    <mergeCell ref="A80:A81"/>
    <mergeCell ref="C80:C81"/>
    <mergeCell ref="C50:C51"/>
    <mergeCell ref="C53:C56"/>
    <mergeCell ref="C58:C60"/>
    <mergeCell ref="C61:C62"/>
    <mergeCell ref="B66:B69"/>
    <mergeCell ref="I85:I86"/>
    <mergeCell ref="I83:I84"/>
    <mergeCell ref="G83:G84"/>
    <mergeCell ref="C83:C84"/>
    <mergeCell ref="B83:B84"/>
    <mergeCell ref="A30:A34"/>
    <mergeCell ref="A35:A36"/>
    <mergeCell ref="A76:A77"/>
    <mergeCell ref="C76:C77"/>
    <mergeCell ref="A37:A40"/>
    <mergeCell ref="A41:A44"/>
    <mergeCell ref="B76:B77"/>
    <mergeCell ref="B61:B62"/>
    <mergeCell ref="A48:A49"/>
    <mergeCell ref="A50:A51"/>
    <mergeCell ref="A53:A56"/>
    <mergeCell ref="A58:A60"/>
    <mergeCell ref="A61:A62"/>
    <mergeCell ref="A72:A73"/>
    <mergeCell ref="A66:A69"/>
    <mergeCell ref="A64:A65"/>
    <mergeCell ref="I76:I77"/>
    <mergeCell ref="A3:A4"/>
    <mergeCell ref="A5:A6"/>
    <mergeCell ref="A7:A10"/>
    <mergeCell ref="A11:A14"/>
    <mergeCell ref="A15:A18"/>
    <mergeCell ref="A19:A22"/>
    <mergeCell ref="A23:A24"/>
    <mergeCell ref="A25:A29"/>
    <mergeCell ref="A74:A75"/>
    <mergeCell ref="G76:G77"/>
    <mergeCell ref="H74:H75"/>
    <mergeCell ref="H76:H77"/>
    <mergeCell ref="J7:J10"/>
    <mergeCell ref="G7:G10"/>
    <mergeCell ref="H7:H10"/>
    <mergeCell ref="I37:I40"/>
    <mergeCell ref="I61:I62"/>
    <mergeCell ref="I58:I60"/>
    <mergeCell ref="I30:I34"/>
    <mergeCell ref="I50:I51"/>
    <mergeCell ref="I11:I14"/>
    <mergeCell ref="H37:H40"/>
    <mergeCell ref="J25:J29"/>
    <mergeCell ref="J23:J24"/>
    <mergeCell ref="H5:H6"/>
    <mergeCell ref="J5:J6"/>
    <mergeCell ref="I35:I36"/>
    <mergeCell ref="J50:J51"/>
    <mergeCell ref="I15:I18"/>
    <mergeCell ref="J19:J22"/>
    <mergeCell ref="I23:I24"/>
    <mergeCell ref="I25:I29"/>
    <mergeCell ref="G5:G6"/>
    <mergeCell ref="I5:I6"/>
    <mergeCell ref="I7:I10"/>
    <mergeCell ref="J11:J14"/>
    <mergeCell ref="I19:I22"/>
    <mergeCell ref="J15:J18"/>
    <mergeCell ref="B19:B22"/>
    <mergeCell ref="G23:G24"/>
    <mergeCell ref="H15:H18"/>
    <mergeCell ref="H19:H22"/>
    <mergeCell ref="H23:H24"/>
    <mergeCell ref="G19:G22"/>
    <mergeCell ref="G15:G18"/>
    <mergeCell ref="H58:H60"/>
    <mergeCell ref="G74:G75"/>
    <mergeCell ref="C66:C69"/>
    <mergeCell ref="C74:C75"/>
    <mergeCell ref="J30:J34"/>
    <mergeCell ref="I53:I56"/>
    <mergeCell ref="I66:I69"/>
    <mergeCell ref="J72:J73"/>
    <mergeCell ref="J35:J36"/>
    <mergeCell ref="H53:H56"/>
    <mergeCell ref="B41:B44"/>
    <mergeCell ref="B25:B29"/>
    <mergeCell ref="B74:B75"/>
    <mergeCell ref="H61:H62"/>
    <mergeCell ref="B58:B60"/>
    <mergeCell ref="B30:B34"/>
    <mergeCell ref="H30:H34"/>
    <mergeCell ref="H35:H36"/>
    <mergeCell ref="G53:G56"/>
    <mergeCell ref="G50:G51"/>
    <mergeCell ref="J37:J40"/>
    <mergeCell ref="B3:B4"/>
    <mergeCell ref="B23:B24"/>
    <mergeCell ref="C5:C6"/>
    <mergeCell ref="B35:B36"/>
    <mergeCell ref="B37:B40"/>
    <mergeCell ref="G11:G14"/>
    <mergeCell ref="H11:H14"/>
    <mergeCell ref="G25:G29"/>
    <mergeCell ref="H25:H29"/>
    <mergeCell ref="B5:B6"/>
    <mergeCell ref="B7:B10"/>
    <mergeCell ref="B11:B14"/>
    <mergeCell ref="C7:C10"/>
    <mergeCell ref="C11:C14"/>
    <mergeCell ref="C15:C18"/>
    <mergeCell ref="B15:B18"/>
    <mergeCell ref="G80:G81"/>
    <mergeCell ref="H80:H81"/>
    <mergeCell ref="I74:I75"/>
    <mergeCell ref="H66:H69"/>
    <mergeCell ref="G35:G36"/>
    <mergeCell ref="G37:G40"/>
    <mergeCell ref="H50:H51"/>
    <mergeCell ref="G48:G49"/>
    <mergeCell ref="G41:G44"/>
    <mergeCell ref="G58:G60"/>
    <mergeCell ref="G85:G86"/>
    <mergeCell ref="C48:C49"/>
    <mergeCell ref="C23:C24"/>
    <mergeCell ref="J74:J75"/>
    <mergeCell ref="J66:J69"/>
    <mergeCell ref="J61:J62"/>
    <mergeCell ref="J58:J60"/>
    <mergeCell ref="C25:C29"/>
    <mergeCell ref="C30:C34"/>
    <mergeCell ref="C35:C36"/>
    <mergeCell ref="J48:J49"/>
    <mergeCell ref="J41:J44"/>
    <mergeCell ref="H64:H65"/>
    <mergeCell ref="G61:G62"/>
    <mergeCell ref="G64:G65"/>
    <mergeCell ref="H48:H49"/>
    <mergeCell ref="I64:I65"/>
    <mergeCell ref="H41:H44"/>
    <mergeCell ref="I48:I49"/>
    <mergeCell ref="I41:I44"/>
    <mergeCell ref="J83:J84"/>
    <mergeCell ref="J85:J86"/>
    <mergeCell ref="J80:J81"/>
    <mergeCell ref="J76:J77"/>
    <mergeCell ref="J53:J56"/>
    <mergeCell ref="H85:H86"/>
    <mergeCell ref="H83:H84"/>
    <mergeCell ref="H72:H73"/>
    <mergeCell ref="I80:I81"/>
    <mergeCell ref="I72:I73"/>
    <mergeCell ref="C72:C73"/>
    <mergeCell ref="B64:B65"/>
    <mergeCell ref="C64:C65"/>
    <mergeCell ref="C19:C22"/>
    <mergeCell ref="C41:C44"/>
    <mergeCell ref="B88:C88"/>
    <mergeCell ref="C37:C40"/>
    <mergeCell ref="B48:B49"/>
    <mergeCell ref="B50:B51"/>
    <mergeCell ref="B53:B56"/>
    <mergeCell ref="B1:J1"/>
    <mergeCell ref="J3:J4"/>
    <mergeCell ref="H3:I3"/>
    <mergeCell ref="G3:G4"/>
    <mergeCell ref="G72:G73"/>
    <mergeCell ref="G30:G34"/>
    <mergeCell ref="G66:G69"/>
    <mergeCell ref="D3:F3"/>
    <mergeCell ref="J64:J65"/>
    <mergeCell ref="B72:B73"/>
    <mergeCell ref="B45:B46"/>
    <mergeCell ref="C45:C46"/>
    <mergeCell ref="G45:G46"/>
    <mergeCell ref="H45:H46"/>
    <mergeCell ref="I45:I46"/>
    <mergeCell ref="J45:J46"/>
  </mergeCells>
  <printOptions/>
  <pageMargins left="0.2362204724409449" right="0.2362204724409449" top="0" bottom="0" header="0.31496062992125984" footer="0.3149606299212598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jkh4</cp:lastModifiedBy>
  <cp:lastPrinted>2017-08-29T07:59:19Z</cp:lastPrinted>
  <dcterms:created xsi:type="dcterms:W3CDTF">1996-10-08T23:32:33Z</dcterms:created>
  <dcterms:modified xsi:type="dcterms:W3CDTF">2023-10-19T06:42:29Z</dcterms:modified>
  <cp:category/>
  <cp:version/>
  <cp:contentType/>
  <cp:contentStatus/>
</cp:coreProperties>
</file>